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Lotti Affitto agrario 2014 " sheetId="1" r:id="rId1"/>
    <sheet name="Prova" sheetId="2" r:id="rId2"/>
    <sheet name="Foglio3" sheetId="3" r:id="rId3"/>
  </sheets>
  <definedNames>
    <definedName name="quotaris">'Lotti Affitto agrario 2014 '!$C$59</definedName>
    <definedName name="quotatit">'Lotti Affitto agrario 2014 '!$C$55</definedName>
    <definedName name="quotatitolo">'Lotti Affitto agrario 2014 '!$C$57</definedName>
    <definedName name="ris">'Lotti Affitto agrario 2014 '!$D$59</definedName>
    <definedName name="titcoltiv">'Lotti Affitto agrario 2014 '!$E$47</definedName>
  </definedNames>
  <calcPr fullCalcOnLoad="1"/>
</workbook>
</file>

<file path=xl/sharedStrings.xml><?xml version="1.0" encoding="utf-8"?>
<sst xmlns="http://schemas.openxmlformats.org/spreadsheetml/2006/main" count="128" uniqueCount="67">
  <si>
    <t>cl</t>
  </si>
  <si>
    <t>seminativo</t>
  </si>
  <si>
    <t>Denominazione</t>
  </si>
  <si>
    <t>Titoli coltivazione pieni</t>
  </si>
  <si>
    <t>Valore complessivo titoli attribuiti</t>
  </si>
  <si>
    <t>Titoli attribuiti</t>
  </si>
  <si>
    <t>Note</t>
  </si>
  <si>
    <t>pasc cespug</t>
  </si>
  <si>
    <t>A</t>
  </si>
  <si>
    <t>B</t>
  </si>
  <si>
    <t>C=AxB</t>
  </si>
  <si>
    <t>D</t>
  </si>
  <si>
    <t>E</t>
  </si>
  <si>
    <t>F=Ex0,40</t>
  </si>
  <si>
    <t>G=C+F</t>
  </si>
  <si>
    <t>Quota maggiorazione canone per titoli (40% valore titoli)</t>
  </si>
  <si>
    <t>Lotto</t>
  </si>
  <si>
    <t>Foglio</t>
  </si>
  <si>
    <t>Part.</t>
  </si>
  <si>
    <t>Sup.cat.</t>
  </si>
  <si>
    <t>Sup.util (ettari)</t>
  </si>
  <si>
    <t>Sup.lotto (ettari)</t>
  </si>
  <si>
    <t>Canone annuo unitario base (euro/ettaro)</t>
  </si>
  <si>
    <t>Allegato "B"</t>
  </si>
  <si>
    <t>Canone     annuo lotto         base                            (con Titoli)</t>
  </si>
  <si>
    <t xml:space="preserve">                  </t>
  </si>
  <si>
    <t>porzione vigna</t>
  </si>
  <si>
    <t>Loc. San Marco - Fontecese</t>
  </si>
  <si>
    <t>Fondo rustico "Molino Sperelli"</t>
  </si>
  <si>
    <t>Fondo rustico "Caselle"</t>
  </si>
  <si>
    <t>Loc. Semonte</t>
  </si>
  <si>
    <t>ente urbano</t>
  </si>
  <si>
    <t>vigneto?</t>
  </si>
  <si>
    <t>Fondo rustico "Fusciano"</t>
  </si>
  <si>
    <t>Loc. Pisciano</t>
  </si>
  <si>
    <t>pascolo           incolto prod.</t>
  </si>
  <si>
    <t>pascolo             seminativo</t>
  </si>
  <si>
    <t>pascolo           pascolo cesp.</t>
  </si>
  <si>
    <t>pascolo           seminativo</t>
  </si>
  <si>
    <t>pascolo arb.</t>
  </si>
  <si>
    <t>seminativo arb.</t>
  </si>
  <si>
    <t>risulta accatastata tettoia - demolire?</t>
  </si>
  <si>
    <t>Fondo rustico "Monticelli Fabiani"</t>
  </si>
  <si>
    <t>Loc. Monticelli</t>
  </si>
  <si>
    <t xml:space="preserve">Qualità  </t>
  </si>
  <si>
    <r>
      <t>Canone annuo lotto base       (</t>
    </r>
    <r>
      <rPr>
        <b/>
        <u val="singleAccounting"/>
        <sz val="10"/>
        <color indexed="12"/>
        <rFont val="Arial"/>
        <family val="0"/>
      </rPr>
      <t>senza Titoli</t>
    </r>
    <r>
      <rPr>
        <b/>
        <sz val="10"/>
        <color indexed="12"/>
        <rFont val="Arial"/>
        <family val="0"/>
      </rPr>
      <t>)</t>
    </r>
  </si>
  <si>
    <t xml:space="preserve"> LOTTI PER BANDO AFFITTI 2014 - PROPRIETA' COMUNE DI GUBBIO</t>
  </si>
  <si>
    <t>1                1</t>
  </si>
  <si>
    <t>1              U</t>
  </si>
  <si>
    <t>1                 5</t>
  </si>
  <si>
    <t>1                  1</t>
  </si>
  <si>
    <t>1               5</t>
  </si>
  <si>
    <t>pascolo                    pasc cesp.</t>
  </si>
  <si>
    <r>
      <t>pascolo</t>
    </r>
    <r>
      <rPr>
        <sz val="10"/>
        <rFont val="Arial"/>
        <family val="0"/>
      </rPr>
      <t xml:space="preserve">                    pasc cesp.</t>
    </r>
  </si>
  <si>
    <r>
      <t xml:space="preserve">1    </t>
    </r>
    <r>
      <rPr>
        <sz val="10"/>
        <rFont val="Arial"/>
        <family val="0"/>
      </rPr>
      <t xml:space="preserve">            1</t>
    </r>
  </si>
  <si>
    <r>
      <t>pascolo</t>
    </r>
    <r>
      <rPr>
        <sz val="10"/>
        <rFont val="Arial"/>
        <family val="0"/>
      </rPr>
      <t xml:space="preserve">           incolto prod.</t>
    </r>
  </si>
  <si>
    <r>
      <t xml:space="preserve">1   </t>
    </r>
    <r>
      <rPr>
        <sz val="10"/>
        <rFont val="Arial"/>
        <family val="0"/>
      </rPr>
      <t xml:space="preserve">           U</t>
    </r>
  </si>
  <si>
    <r>
      <t xml:space="preserve">pascolo </t>
    </r>
    <r>
      <rPr>
        <sz val="10"/>
        <rFont val="Arial"/>
        <family val="0"/>
      </rPr>
      <t xml:space="preserve">            seminativo</t>
    </r>
  </si>
  <si>
    <r>
      <t xml:space="preserve">1 </t>
    </r>
    <r>
      <rPr>
        <sz val="10"/>
        <rFont val="Arial"/>
        <family val="0"/>
      </rPr>
      <t xml:space="preserve">                5</t>
    </r>
  </si>
  <si>
    <r>
      <t xml:space="preserve">pascolo  </t>
    </r>
    <r>
      <rPr>
        <sz val="10"/>
        <rFont val="Arial"/>
        <family val="0"/>
      </rPr>
      <t xml:space="preserve">         pascolo cesp.</t>
    </r>
  </si>
  <si>
    <r>
      <t xml:space="preserve">1  </t>
    </r>
    <r>
      <rPr>
        <sz val="10"/>
        <rFont val="Arial"/>
        <family val="0"/>
      </rPr>
      <t xml:space="preserve">                1</t>
    </r>
  </si>
  <si>
    <r>
      <t xml:space="preserve">pascolo   </t>
    </r>
    <r>
      <rPr>
        <sz val="10"/>
        <rFont val="Arial"/>
        <family val="0"/>
      </rPr>
      <t xml:space="preserve">        seminativo</t>
    </r>
  </si>
  <si>
    <r>
      <t xml:space="preserve">1 </t>
    </r>
    <r>
      <rPr>
        <sz val="10"/>
        <rFont val="Arial"/>
        <family val="0"/>
      </rPr>
      <t xml:space="preserve">              5</t>
    </r>
  </si>
  <si>
    <t xml:space="preserve"> LOTTI DA CONCEDERE IN AFFITTO AGRARIO - PROPRIETA' COMUNE DI GUBBIO</t>
  </si>
  <si>
    <t xml:space="preserve">Canone annuo lotto base      </t>
  </si>
  <si>
    <t>-</t>
  </si>
  <si>
    <t>Sup.tot.le lotto (ettari)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</si>
</sst>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0.0000"/>
    <numFmt numFmtId="166" formatCode="_-&quot;€&quot;\ * #,##0.0000_-;\-&quot;€&quot;\ * #,##0.0000_-;_-&quot;€&quot;\ * &quot;-&quot;????_-;_-@_-"/>
    <numFmt numFmtId="167" formatCode="0.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b/>
      <sz val="10"/>
      <color indexed="12"/>
      <name val="Arial"/>
      <family val="0"/>
    </font>
    <font>
      <b/>
      <u val="singleAccounting"/>
      <sz val="10"/>
      <color indexed="12"/>
      <name val="Arial"/>
      <family val="0"/>
    </font>
    <font>
      <sz val="10"/>
      <color indexed="10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color indexed="12"/>
      <name val="Arial"/>
      <family val="0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44" fontId="0" fillId="0" borderId="0" xfId="17" applyFont="1" applyAlignment="1">
      <alignment/>
    </xf>
    <xf numFmtId="1" fontId="0" fillId="0" borderId="0" xfId="17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0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44" fontId="4" fillId="2" borderId="2" xfId="17" applyFont="1" applyFill="1" applyBorder="1" applyAlignment="1">
      <alignment horizontal="center" vertical="center" wrapText="1"/>
    </xf>
    <xf numFmtId="44" fontId="6" fillId="2" borderId="2" xfId="17" applyFont="1" applyFill="1" applyBorder="1" applyAlignment="1">
      <alignment horizontal="center" vertical="center" wrapText="1"/>
    </xf>
    <xf numFmtId="44" fontId="4" fillId="2" borderId="3" xfId="17" applyFont="1" applyFill="1" applyBorder="1" applyAlignment="1">
      <alignment horizontal="center" vertical="center" wrapText="1"/>
    </xf>
    <xf numFmtId="44" fontId="4" fillId="2" borderId="4" xfId="17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65" fontId="0" fillId="3" borderId="7" xfId="0" applyNumberFormat="1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165" fontId="0" fillId="3" borderId="6" xfId="0" applyNumberFormat="1" applyFont="1" applyFill="1" applyBorder="1" applyAlignment="1">
      <alignment horizontal="center" vertical="center" wrapText="1"/>
    </xf>
    <xf numFmtId="44" fontId="0" fillId="3" borderId="6" xfId="17" applyFont="1" applyFill="1" applyBorder="1" applyAlignment="1">
      <alignment horizontal="center" vertical="center" wrapText="1"/>
    </xf>
    <xf numFmtId="44" fontId="0" fillId="3" borderId="7" xfId="17" applyFont="1" applyFill="1" applyBorder="1" applyAlignment="1">
      <alignment horizontal="center" vertical="center" wrapText="1"/>
    </xf>
    <xf numFmtId="44" fontId="0" fillId="3" borderId="8" xfId="17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4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165" fontId="0" fillId="0" borderId="6" xfId="0" applyNumberFormat="1" applyFont="1" applyBorder="1" applyAlignment="1" applyProtection="1">
      <alignment horizontal="center"/>
      <protection locked="0"/>
    </xf>
    <xf numFmtId="165" fontId="4" fillId="0" borderId="7" xfId="0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/>
    </xf>
    <xf numFmtId="44" fontId="0" fillId="0" borderId="6" xfId="17" applyFont="1" applyBorder="1" applyAlignment="1">
      <alignment/>
    </xf>
    <xf numFmtId="44" fontId="6" fillId="0" borderId="6" xfId="17" applyFont="1" applyBorder="1" applyAlignment="1">
      <alignment/>
    </xf>
    <xf numFmtId="1" fontId="0" fillId="0" borderId="6" xfId="17" applyNumberFormat="1" applyFont="1" applyBorder="1" applyAlignment="1">
      <alignment horizontal="center"/>
    </xf>
    <xf numFmtId="0" fontId="0" fillId="0" borderId="6" xfId="0" applyFont="1" applyBorder="1" applyAlignment="1">
      <alignment/>
    </xf>
    <xf numFmtId="44" fontId="0" fillId="0" borderId="7" xfId="17" applyFont="1" applyBorder="1" applyAlignment="1">
      <alignment/>
    </xf>
    <xf numFmtId="4" fontId="6" fillId="0" borderId="6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165" fontId="4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65" fontId="6" fillId="0" borderId="10" xfId="0" applyNumberFormat="1" applyFont="1" applyBorder="1" applyAlignment="1">
      <alignment horizontal="center"/>
    </xf>
    <xf numFmtId="44" fontId="0" fillId="0" borderId="10" xfId="17" applyFont="1" applyBorder="1" applyAlignment="1">
      <alignment/>
    </xf>
    <xf numFmtId="44" fontId="6" fillId="0" borderId="10" xfId="17" applyFont="1" applyBorder="1" applyAlignment="1">
      <alignment/>
    </xf>
    <xf numFmtId="1" fontId="0" fillId="0" borderId="10" xfId="17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4" fontId="0" fillId="0" borderId="0" xfId="17" applyFont="1" applyBorder="1" applyAlignment="1">
      <alignment/>
    </xf>
    <xf numFmtId="4" fontId="6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165" fontId="8" fillId="0" borderId="10" xfId="0" applyNumberFormat="1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165" fontId="0" fillId="0" borderId="12" xfId="0" applyNumberFormat="1" applyFont="1" applyBorder="1" applyAlignment="1" applyProtection="1">
      <alignment horizontal="center"/>
      <protection locked="0"/>
    </xf>
    <xf numFmtId="165" fontId="4" fillId="0" borderId="12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/>
    </xf>
    <xf numFmtId="44" fontId="0" fillId="0" borderId="12" xfId="17" applyFont="1" applyBorder="1" applyAlignment="1">
      <alignment/>
    </xf>
    <xf numFmtId="44" fontId="6" fillId="0" borderId="12" xfId="17" applyFont="1" applyBorder="1" applyAlignment="1">
      <alignment/>
    </xf>
    <xf numFmtId="0" fontId="0" fillId="0" borderId="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44" fontId="6" fillId="0" borderId="12" xfId="17" applyFont="1" applyFill="1" applyBorder="1" applyAlignment="1">
      <alignment/>
    </xf>
    <xf numFmtId="1" fontId="0" fillId="0" borderId="12" xfId="17" applyNumberFormat="1" applyFont="1" applyBorder="1" applyAlignment="1">
      <alignment horizontal="center"/>
    </xf>
    <xf numFmtId="44" fontId="0" fillId="0" borderId="12" xfId="0" applyNumberFormat="1" applyFont="1" applyFill="1" applyBorder="1" applyAlignment="1">
      <alignment/>
    </xf>
    <xf numFmtId="44" fontId="0" fillId="0" borderId="13" xfId="17" applyFont="1" applyBorder="1" applyAlignment="1">
      <alignment/>
    </xf>
    <xf numFmtId="4" fontId="6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44" fontId="5" fillId="0" borderId="10" xfId="17" applyFont="1" applyFill="1" applyBorder="1" applyAlignment="1">
      <alignment/>
    </xf>
    <xf numFmtId="44" fontId="6" fillId="0" borderId="10" xfId="17" applyFont="1" applyFill="1" applyBorder="1" applyAlignment="1">
      <alignment/>
    </xf>
    <xf numFmtId="1" fontId="0" fillId="0" borderId="10" xfId="17" applyNumberFormat="1" applyFont="1" applyFill="1" applyBorder="1" applyAlignment="1">
      <alignment horizontal="center"/>
    </xf>
    <xf numFmtId="44" fontId="0" fillId="0" borderId="10" xfId="0" applyNumberFormat="1" applyFont="1" applyFill="1" applyBorder="1" applyAlignment="1">
      <alignment/>
    </xf>
    <xf numFmtId="44" fontId="0" fillId="0" borderId="0" xfId="17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44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44" fontId="0" fillId="0" borderId="6" xfId="0" applyNumberFormat="1" applyFont="1" applyBorder="1" applyAlignment="1">
      <alignment/>
    </xf>
    <xf numFmtId="0" fontId="4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0" fillId="0" borderId="10" xfId="0" applyNumberFormat="1" applyFont="1" applyBorder="1" applyAlignment="1" applyProtection="1">
      <alignment horizontal="center"/>
      <protection locked="0"/>
    </xf>
    <xf numFmtId="165" fontId="4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>
      <alignment horizontal="center" wrapText="1"/>
    </xf>
    <xf numFmtId="44" fontId="0" fillId="0" borderId="10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>
      <alignment horizontal="center"/>
    </xf>
    <xf numFmtId="44" fontId="4" fillId="0" borderId="0" xfId="17" applyFont="1" applyBorder="1" applyAlignment="1">
      <alignment/>
    </xf>
    <xf numFmtId="1" fontId="0" fillId="0" borderId="0" xfId="17" applyNumberFormat="1" applyFont="1" applyBorder="1" applyAlignment="1">
      <alignment horizontal="center"/>
    </xf>
    <xf numFmtId="44" fontId="0" fillId="0" borderId="0" xfId="0" applyNumberFormat="1" applyFont="1" applyBorder="1" applyAlignment="1">
      <alignment/>
    </xf>
    <xf numFmtId="44" fontId="0" fillId="0" borderId="0" xfId="17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17" applyNumberFormat="1" applyFont="1" applyBorder="1" applyAlignment="1">
      <alignment horizontal="center"/>
    </xf>
    <xf numFmtId="44" fontId="4" fillId="0" borderId="0" xfId="17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44" fontId="0" fillId="0" borderId="0" xfId="17" applyFont="1" applyBorder="1" applyAlignment="1">
      <alignment horizontal="center"/>
    </xf>
    <xf numFmtId="44" fontId="0" fillId="0" borderId="0" xfId="0" applyNumberFormat="1" applyFont="1" applyAlignment="1">
      <alignment/>
    </xf>
    <xf numFmtId="165" fontId="0" fillId="0" borderId="0" xfId="17" applyNumberFormat="1" applyFont="1" applyBorder="1" applyAlignment="1">
      <alignment horizontal="center"/>
    </xf>
    <xf numFmtId="44" fontId="0" fillId="0" borderId="0" xfId="0" applyNumberFormat="1" applyFont="1" applyAlignment="1">
      <alignment horizontal="center"/>
    </xf>
    <xf numFmtId="44" fontId="0" fillId="0" borderId="0" xfId="0" applyNumberFormat="1" applyFont="1" applyBorder="1" applyAlignment="1">
      <alignment horizontal="center"/>
    </xf>
    <xf numFmtId="44" fontId="0" fillId="0" borderId="0" xfId="17" applyFont="1" applyAlignment="1">
      <alignment horizontal="center"/>
    </xf>
    <xf numFmtId="165" fontId="0" fillId="0" borderId="0" xfId="17" applyNumberFormat="1" applyFont="1" applyAlignment="1">
      <alignment horizontal="center"/>
    </xf>
    <xf numFmtId="1" fontId="4" fillId="0" borderId="0" xfId="17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2" fillId="0" borderId="10" xfId="0" applyFont="1" applyBorder="1" applyAlignment="1" applyProtection="1">
      <alignment horizontal="center" wrapText="1"/>
      <protection locked="0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165" fontId="0" fillId="0" borderId="10" xfId="0" applyNumberFormat="1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4" fontId="0" fillId="0" borderId="10" xfId="17" applyFont="1" applyFill="1" applyBorder="1" applyAlignment="1">
      <alignment/>
    </xf>
    <xf numFmtId="44" fontId="0" fillId="0" borderId="6" xfId="17" applyFont="1" applyBorder="1" applyAlignment="1">
      <alignment/>
    </xf>
    <xf numFmtId="44" fontId="0" fillId="0" borderId="12" xfId="17" applyFont="1" applyBorder="1" applyAlignment="1">
      <alignment/>
    </xf>
    <xf numFmtId="44" fontId="0" fillId="0" borderId="16" xfId="17" applyFont="1" applyBorder="1" applyAlignment="1">
      <alignment/>
    </xf>
    <xf numFmtId="44" fontId="6" fillId="2" borderId="17" xfId="17" applyFont="1" applyFill="1" applyBorder="1" applyAlignment="1">
      <alignment horizontal="center" vertical="center" wrapText="1"/>
    </xf>
    <xf numFmtId="44" fontId="0" fillId="3" borderId="18" xfId="17" applyFont="1" applyFill="1" applyBorder="1" applyAlignment="1">
      <alignment horizontal="center" vertical="center" wrapText="1"/>
    </xf>
    <xf numFmtId="44" fontId="6" fillId="0" borderId="18" xfId="17" applyFont="1" applyBorder="1" applyAlignment="1">
      <alignment/>
    </xf>
    <xf numFmtId="44" fontId="6" fillId="0" borderId="19" xfId="17" applyFont="1" applyBorder="1" applyAlignment="1">
      <alignment/>
    </xf>
    <xf numFmtId="44" fontId="11" fillId="5" borderId="20" xfId="17" applyFont="1" applyFill="1" applyBorder="1" applyAlignment="1">
      <alignment/>
    </xf>
    <xf numFmtId="164" fontId="6" fillId="0" borderId="18" xfId="17" applyNumberFormat="1" applyFont="1" applyBorder="1" applyAlignment="1">
      <alignment/>
    </xf>
    <xf numFmtId="164" fontId="6" fillId="0" borderId="19" xfId="17" applyNumberFormat="1" applyFont="1" applyBorder="1" applyAlignment="1">
      <alignment/>
    </xf>
    <xf numFmtId="44" fontId="11" fillId="5" borderId="17" xfId="17" applyFont="1" applyFill="1" applyBorder="1" applyAlignment="1">
      <alignment/>
    </xf>
    <xf numFmtId="44" fontId="0" fillId="0" borderId="13" xfId="17" applyFont="1" applyBorder="1" applyAlignment="1">
      <alignment/>
    </xf>
    <xf numFmtId="44" fontId="4" fillId="0" borderId="7" xfId="17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Alignment="1">
      <alignment/>
    </xf>
    <xf numFmtId="165" fontId="4" fillId="0" borderId="6" xfId="0" applyNumberFormat="1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view="pageBreakPreview" zoomScale="75" zoomScaleNormal="85" zoomScaleSheetLayoutView="75" workbookViewId="0" topLeftCell="A2">
      <selection activeCell="N18" sqref="N18"/>
    </sheetView>
  </sheetViews>
  <sheetFormatPr defaultColWidth="9.140625" defaultRowHeight="12.75"/>
  <cols>
    <col min="1" max="1" width="7.57421875" style="6" customWidth="1"/>
    <col min="2" max="2" width="27.140625" style="7" customWidth="1"/>
    <col min="3" max="3" width="11.00390625" style="7" customWidth="1"/>
    <col min="4" max="4" width="12.140625" style="7" customWidth="1"/>
    <col min="5" max="5" width="11.8515625" style="7" customWidth="1"/>
    <col min="6" max="6" width="11.8515625" style="9" customWidth="1"/>
    <col min="7" max="7" width="15.8515625" style="7" customWidth="1"/>
    <col min="8" max="8" width="7.28125" style="7" customWidth="1"/>
    <col min="9" max="9" width="16.00390625" style="7" customWidth="1"/>
    <col min="10" max="10" width="11.421875" style="9" customWidth="1"/>
    <col min="11" max="11" width="14.7109375" style="4" customWidth="1"/>
    <col min="12" max="12" width="23.28125" style="170" customWidth="1"/>
    <col min="13" max="16384" width="9.140625" style="6" customWidth="1"/>
  </cols>
  <sheetData>
    <row r="1" spans="1:12" ht="23.25" customHeight="1">
      <c r="A1" s="181" t="s">
        <v>23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22.5" customHeight="1">
      <c r="A2" s="8" t="s">
        <v>63</v>
      </c>
      <c r="L2" s="138"/>
    </row>
    <row r="3" ht="13.5" thickBot="1">
      <c r="L3" s="179"/>
    </row>
    <row r="4" spans="1:12" s="21" customFormat="1" ht="78" customHeight="1" thickBot="1">
      <c r="A4" s="10" t="s">
        <v>16</v>
      </c>
      <c r="B4" s="11" t="s">
        <v>2</v>
      </c>
      <c r="C4" s="11" t="s">
        <v>17</v>
      </c>
      <c r="D4" s="12" t="s">
        <v>18</v>
      </c>
      <c r="E4" s="11" t="s">
        <v>19</v>
      </c>
      <c r="F4" s="13" t="s">
        <v>20</v>
      </c>
      <c r="G4" s="14" t="s">
        <v>44</v>
      </c>
      <c r="H4" s="11" t="s">
        <v>0</v>
      </c>
      <c r="I4" s="12" t="s">
        <v>6</v>
      </c>
      <c r="J4" s="16" t="s">
        <v>66</v>
      </c>
      <c r="K4" s="17" t="s">
        <v>22</v>
      </c>
      <c r="L4" s="171" t="s">
        <v>64</v>
      </c>
    </row>
    <row r="5" spans="1:21" s="33" customFormat="1" ht="18.75" customHeight="1" thickBot="1">
      <c r="A5" s="22"/>
      <c r="B5" s="23"/>
      <c r="C5" s="23"/>
      <c r="D5" s="24"/>
      <c r="E5" s="23"/>
      <c r="F5" s="25"/>
      <c r="G5" s="26"/>
      <c r="H5" s="23"/>
      <c r="I5" s="27"/>
      <c r="J5" s="28" t="s">
        <v>8</v>
      </c>
      <c r="K5" s="29" t="s">
        <v>9</v>
      </c>
      <c r="L5" s="172" t="s">
        <v>10</v>
      </c>
      <c r="M5" s="32"/>
      <c r="N5" s="32"/>
      <c r="O5" s="32"/>
      <c r="P5" s="32"/>
      <c r="Q5" s="32"/>
      <c r="R5" s="32"/>
      <c r="S5" s="32"/>
      <c r="T5" s="32"/>
      <c r="U5" s="32"/>
    </row>
    <row r="6" spans="1:12" s="51" customFormat="1" ht="18.75" customHeight="1">
      <c r="A6" s="34">
        <v>1</v>
      </c>
      <c r="B6" s="35" t="s">
        <v>28</v>
      </c>
      <c r="C6" s="36">
        <v>261</v>
      </c>
      <c r="D6" s="37">
        <v>48</v>
      </c>
      <c r="E6" s="38">
        <v>0.7119</v>
      </c>
      <c r="F6" s="39">
        <v>0.7119</v>
      </c>
      <c r="G6" s="40" t="s">
        <v>1</v>
      </c>
      <c r="H6" s="41">
        <v>2</v>
      </c>
      <c r="I6" s="42" t="s">
        <v>25</v>
      </c>
      <c r="J6" s="43"/>
      <c r="K6" s="44"/>
      <c r="L6" s="173"/>
    </row>
    <row r="7" spans="1:12" s="51" customFormat="1" ht="18.75" customHeight="1">
      <c r="A7" s="52"/>
      <c r="B7" s="53" t="s">
        <v>27</v>
      </c>
      <c r="C7" s="54">
        <v>261</v>
      </c>
      <c r="D7" s="55">
        <v>650</v>
      </c>
      <c r="E7" s="56">
        <v>2.734</v>
      </c>
      <c r="F7" s="57">
        <v>2.734</v>
      </c>
      <c r="G7" s="58" t="s">
        <v>1</v>
      </c>
      <c r="H7" s="59">
        <v>1</v>
      </c>
      <c r="I7" s="60"/>
      <c r="J7" s="61"/>
      <c r="K7" s="62"/>
      <c r="L7" s="174"/>
    </row>
    <row r="8" spans="1:12" s="51" customFormat="1" ht="17.25" customHeight="1">
      <c r="A8" s="52"/>
      <c r="B8" s="54"/>
      <c r="C8" s="161">
        <v>261</v>
      </c>
      <c r="D8" s="162">
        <v>651</v>
      </c>
      <c r="E8" s="163">
        <v>0.013</v>
      </c>
      <c r="F8" s="57">
        <v>0.013</v>
      </c>
      <c r="G8" s="58" t="s">
        <v>65</v>
      </c>
      <c r="H8" s="74"/>
      <c r="I8" s="75"/>
      <c r="J8" s="61"/>
      <c r="K8" s="62"/>
      <c r="L8" s="174"/>
    </row>
    <row r="9" spans="1:12" s="51" customFormat="1" ht="18.75" customHeight="1" thickBot="1">
      <c r="A9" s="158"/>
      <c r="B9" s="54"/>
      <c r="C9" s="76">
        <v>261</v>
      </c>
      <c r="D9" s="77">
        <v>62</v>
      </c>
      <c r="E9" s="78">
        <v>3.29504</v>
      </c>
      <c r="F9" s="79">
        <v>3.29504</v>
      </c>
      <c r="G9" s="76" t="s">
        <v>1</v>
      </c>
      <c r="H9" s="80">
        <v>1</v>
      </c>
      <c r="I9" s="81"/>
      <c r="J9" s="82">
        <f>SUM(F6:F9)</f>
        <v>6.75394</v>
      </c>
      <c r="K9" s="83">
        <v>190</v>
      </c>
      <c r="L9" s="175">
        <f>K9*J9</f>
        <v>1283.2486</v>
      </c>
    </row>
    <row r="10" spans="1:12" s="51" customFormat="1" ht="18.75" customHeight="1">
      <c r="A10" s="52">
        <v>2</v>
      </c>
      <c r="B10" s="35" t="s">
        <v>28</v>
      </c>
      <c r="C10" s="54">
        <v>261</v>
      </c>
      <c r="D10" s="85">
        <v>238</v>
      </c>
      <c r="E10" s="54">
        <v>4.226</v>
      </c>
      <c r="F10" s="86">
        <v>4.226</v>
      </c>
      <c r="G10" s="40" t="s">
        <v>1</v>
      </c>
      <c r="H10" s="87"/>
      <c r="I10" s="88"/>
      <c r="J10" s="61"/>
      <c r="K10" s="62"/>
      <c r="L10" s="174"/>
    </row>
    <row r="11" spans="1:12" s="51" customFormat="1" ht="18.75" customHeight="1">
      <c r="A11" s="52"/>
      <c r="B11" s="53" t="s">
        <v>27</v>
      </c>
      <c r="C11" s="54"/>
      <c r="D11" s="85"/>
      <c r="E11" s="54"/>
      <c r="F11" s="89"/>
      <c r="G11" s="69"/>
      <c r="H11" s="87"/>
      <c r="I11" s="90"/>
      <c r="J11" s="61"/>
      <c r="K11" s="62"/>
      <c r="L11" s="174"/>
    </row>
    <row r="12" spans="1:12" s="51" customFormat="1" ht="18.75" customHeight="1" thickBot="1">
      <c r="A12" s="91"/>
      <c r="B12" s="92"/>
      <c r="C12" s="92"/>
      <c r="D12" s="93"/>
      <c r="E12" s="92"/>
      <c r="F12" s="94"/>
      <c r="G12" s="92"/>
      <c r="H12" s="92"/>
      <c r="I12" s="93"/>
      <c r="J12" s="82">
        <f>SUM(F10:F12)</f>
        <v>4.226</v>
      </c>
      <c r="K12" s="83">
        <v>190</v>
      </c>
      <c r="L12" s="175">
        <f>K12*J12</f>
        <v>802.9399999999999</v>
      </c>
    </row>
    <row r="13" spans="1:12" s="51" customFormat="1" ht="18.75" customHeight="1">
      <c r="A13" s="34">
        <v>3</v>
      </c>
      <c r="B13" s="35" t="s">
        <v>42</v>
      </c>
      <c r="C13" s="36">
        <v>291</v>
      </c>
      <c r="D13" s="101">
        <v>263</v>
      </c>
      <c r="E13" s="36">
        <v>4.2642</v>
      </c>
      <c r="F13" s="164">
        <v>4.2642</v>
      </c>
      <c r="G13" s="103" t="s">
        <v>1</v>
      </c>
      <c r="H13" s="103">
        <v>3</v>
      </c>
      <c r="I13" s="104"/>
      <c r="J13" s="43"/>
      <c r="K13" s="44"/>
      <c r="L13" s="173"/>
    </row>
    <row r="14" spans="1:12" s="51" customFormat="1" ht="18.75" customHeight="1" thickBot="1">
      <c r="A14" s="52"/>
      <c r="B14" s="53" t="s">
        <v>43</v>
      </c>
      <c r="C14" s="54"/>
      <c r="D14" s="85"/>
      <c r="E14" s="54"/>
      <c r="F14" s="89"/>
      <c r="G14" s="54"/>
      <c r="H14" s="54"/>
      <c r="I14" s="85"/>
      <c r="J14" s="105">
        <f>SUM(F13:F14)</f>
        <v>4.2642</v>
      </c>
      <c r="K14" s="167">
        <v>190</v>
      </c>
      <c r="L14" s="175">
        <f>K14*J14</f>
        <v>810.198</v>
      </c>
    </row>
    <row r="15" spans="1:12" s="51" customFormat="1" ht="18.75" customHeight="1">
      <c r="A15" s="34">
        <v>4</v>
      </c>
      <c r="B15" s="35" t="s">
        <v>29</v>
      </c>
      <c r="C15" s="36">
        <v>190</v>
      </c>
      <c r="D15" s="101">
        <v>26</v>
      </c>
      <c r="E15" s="36">
        <v>3.048</v>
      </c>
      <c r="F15" s="165">
        <v>1.12</v>
      </c>
      <c r="G15" s="103" t="s">
        <v>1</v>
      </c>
      <c r="H15" s="103">
        <v>1</v>
      </c>
      <c r="I15" s="104"/>
      <c r="J15" s="43"/>
      <c r="K15" s="168"/>
      <c r="L15" s="173"/>
    </row>
    <row r="16" spans="1:12" s="51" customFormat="1" ht="18.75" customHeight="1" thickBot="1">
      <c r="A16" s="91"/>
      <c r="B16" s="53" t="s">
        <v>30</v>
      </c>
      <c r="C16" s="92"/>
      <c r="D16" s="93"/>
      <c r="E16" s="92"/>
      <c r="F16" s="94"/>
      <c r="G16" s="92"/>
      <c r="H16" s="92"/>
      <c r="I16" s="93"/>
      <c r="J16" s="82">
        <f>SUM(F15:F16)</f>
        <v>1.12</v>
      </c>
      <c r="K16" s="169">
        <v>190</v>
      </c>
      <c r="L16" s="175">
        <f>K16*J16</f>
        <v>212.8</v>
      </c>
    </row>
    <row r="17" spans="1:12" s="51" customFormat="1" ht="27.75" customHeight="1" thickBot="1">
      <c r="A17" s="34">
        <v>5</v>
      </c>
      <c r="B17" s="35" t="s">
        <v>33</v>
      </c>
      <c r="C17" s="36">
        <v>211</v>
      </c>
      <c r="D17" s="101">
        <v>512</v>
      </c>
      <c r="E17" s="36">
        <v>7.6066</v>
      </c>
      <c r="F17" s="118">
        <v>7.6066</v>
      </c>
      <c r="G17" s="36" t="s">
        <v>1</v>
      </c>
      <c r="H17" s="36">
        <v>5</v>
      </c>
      <c r="J17" s="184">
        <v>7.6066</v>
      </c>
      <c r="K17" s="83">
        <v>80</v>
      </c>
      <c r="L17" s="176">
        <f>K17*J17</f>
        <v>608.528</v>
      </c>
    </row>
    <row r="18" spans="1:12" s="51" customFormat="1" ht="22.5" customHeight="1">
      <c r="A18" s="52"/>
      <c r="B18" s="53" t="s">
        <v>34</v>
      </c>
      <c r="C18" s="54">
        <v>211</v>
      </c>
      <c r="D18" s="166">
        <v>16</v>
      </c>
      <c r="E18" s="123">
        <v>0.266</v>
      </c>
      <c r="F18" s="124">
        <v>0.266</v>
      </c>
      <c r="G18" s="159" t="s">
        <v>53</v>
      </c>
      <c r="H18" s="160" t="s">
        <v>54</v>
      </c>
      <c r="J18" s="124">
        <v>0.266</v>
      </c>
      <c r="K18" s="62">
        <v>50</v>
      </c>
      <c r="L18" s="177">
        <f aca="true" t="shared" si="0" ref="L18:L33">K18*J18</f>
        <v>13.3</v>
      </c>
    </row>
    <row r="19" spans="1:12" s="51" customFormat="1" ht="18.75" customHeight="1">
      <c r="A19" s="128"/>
      <c r="B19" s="54"/>
      <c r="C19" s="54">
        <v>211</v>
      </c>
      <c r="D19" s="162">
        <v>504</v>
      </c>
      <c r="E19" s="56">
        <v>0.261</v>
      </c>
      <c r="F19" s="124">
        <v>0.261</v>
      </c>
      <c r="G19" s="54" t="s">
        <v>1</v>
      </c>
      <c r="H19" s="54">
        <v>4</v>
      </c>
      <c r="J19" s="124">
        <v>0.261</v>
      </c>
      <c r="K19" s="62">
        <v>80</v>
      </c>
      <c r="L19" s="177">
        <f t="shared" si="0"/>
        <v>20.880000000000003</v>
      </c>
    </row>
    <row r="20" spans="1:12" s="51" customFormat="1" ht="18.75" customHeight="1">
      <c r="A20" s="128"/>
      <c r="B20" s="54"/>
      <c r="C20" s="54">
        <v>211</v>
      </c>
      <c r="D20" s="162">
        <v>505</v>
      </c>
      <c r="E20" s="56">
        <v>0.018</v>
      </c>
      <c r="F20" s="124">
        <v>0.018</v>
      </c>
      <c r="G20" s="54" t="s">
        <v>1</v>
      </c>
      <c r="H20" s="54">
        <v>4</v>
      </c>
      <c r="J20" s="124">
        <v>0.018</v>
      </c>
      <c r="K20" s="62">
        <v>80</v>
      </c>
      <c r="L20" s="177">
        <f t="shared" si="0"/>
        <v>1.44</v>
      </c>
    </row>
    <row r="21" spans="1:12" s="51" customFormat="1" ht="36" customHeight="1">
      <c r="A21" s="128"/>
      <c r="B21" s="54"/>
      <c r="C21" s="54">
        <v>211</v>
      </c>
      <c r="D21" s="162">
        <v>69</v>
      </c>
      <c r="E21" s="123">
        <v>5.86</v>
      </c>
      <c r="F21" s="124">
        <v>5.86</v>
      </c>
      <c r="G21" s="159" t="s">
        <v>55</v>
      </c>
      <c r="H21" s="160" t="s">
        <v>56</v>
      </c>
      <c r="J21" s="124">
        <v>5.86</v>
      </c>
      <c r="K21" s="62">
        <v>50</v>
      </c>
      <c r="L21" s="177">
        <f t="shared" si="0"/>
        <v>293</v>
      </c>
    </row>
    <row r="22" spans="1:12" s="51" customFormat="1" ht="18.75" customHeight="1">
      <c r="A22" s="128"/>
      <c r="B22" s="54"/>
      <c r="C22" s="54">
        <v>211</v>
      </c>
      <c r="D22" s="162">
        <v>70</v>
      </c>
      <c r="E22" s="123">
        <v>0.193</v>
      </c>
      <c r="F22" s="124">
        <v>0.193</v>
      </c>
      <c r="G22" s="58" t="s">
        <v>7</v>
      </c>
      <c r="H22" s="54">
        <v>1</v>
      </c>
      <c r="J22" s="124">
        <v>0.193</v>
      </c>
      <c r="K22" s="62">
        <v>50</v>
      </c>
      <c r="L22" s="177">
        <f t="shared" si="0"/>
        <v>9.65</v>
      </c>
    </row>
    <row r="23" spans="1:12" s="51" customFormat="1" ht="28.5" customHeight="1">
      <c r="A23" s="128"/>
      <c r="B23" s="54"/>
      <c r="C23" s="54">
        <v>211</v>
      </c>
      <c r="D23" s="162">
        <v>71</v>
      </c>
      <c r="E23" s="123">
        <v>0.273</v>
      </c>
      <c r="F23" s="124">
        <v>0.273</v>
      </c>
      <c r="G23" s="159" t="s">
        <v>57</v>
      </c>
      <c r="H23" s="160" t="s">
        <v>58</v>
      </c>
      <c r="J23" s="124">
        <v>0.273</v>
      </c>
      <c r="K23" s="62">
        <v>55</v>
      </c>
      <c r="L23" s="177">
        <f t="shared" si="0"/>
        <v>15.015</v>
      </c>
    </row>
    <row r="24" spans="1:12" s="51" customFormat="1" ht="27" customHeight="1">
      <c r="A24" s="128"/>
      <c r="B24" s="54"/>
      <c r="C24" s="54">
        <v>211</v>
      </c>
      <c r="D24" s="55">
        <v>72</v>
      </c>
      <c r="E24" s="56">
        <v>0.155</v>
      </c>
      <c r="F24" s="124">
        <v>0.155</v>
      </c>
      <c r="G24" s="159" t="s">
        <v>59</v>
      </c>
      <c r="H24" s="160" t="s">
        <v>60</v>
      </c>
      <c r="J24" s="124">
        <v>0.155</v>
      </c>
      <c r="K24" s="62">
        <v>50</v>
      </c>
      <c r="L24" s="177">
        <f t="shared" si="0"/>
        <v>7.75</v>
      </c>
    </row>
    <row r="25" spans="1:12" s="51" customFormat="1" ht="28.5" customHeight="1">
      <c r="A25" s="128"/>
      <c r="B25" s="54"/>
      <c r="C25" s="54">
        <v>211</v>
      </c>
      <c r="D25" s="55">
        <v>73</v>
      </c>
      <c r="E25" s="56">
        <v>5.081</v>
      </c>
      <c r="F25" s="124">
        <v>5.081</v>
      </c>
      <c r="G25" s="159" t="s">
        <v>61</v>
      </c>
      <c r="H25" s="160" t="s">
        <v>62</v>
      </c>
      <c r="J25" s="124">
        <v>5.081</v>
      </c>
      <c r="K25" s="62">
        <v>70</v>
      </c>
      <c r="L25" s="177">
        <f t="shared" si="0"/>
        <v>355.67</v>
      </c>
    </row>
    <row r="26" spans="1:12" s="51" customFormat="1" ht="18.75" customHeight="1">
      <c r="A26" s="128"/>
      <c r="B26" s="54"/>
      <c r="C26" s="54">
        <v>211</v>
      </c>
      <c r="D26" s="55">
        <v>506</v>
      </c>
      <c r="E26" s="56">
        <v>0.925</v>
      </c>
      <c r="F26" s="124">
        <v>0.925</v>
      </c>
      <c r="G26" s="58" t="s">
        <v>1</v>
      </c>
      <c r="H26" s="54">
        <v>5</v>
      </c>
      <c r="J26" s="124">
        <v>0.925</v>
      </c>
      <c r="K26" s="62">
        <v>80</v>
      </c>
      <c r="L26" s="177">
        <f t="shared" si="0"/>
        <v>74</v>
      </c>
    </row>
    <row r="27" spans="1:12" s="51" customFormat="1" ht="21.75" customHeight="1">
      <c r="A27" s="128"/>
      <c r="B27" s="54"/>
      <c r="C27" s="54">
        <v>211</v>
      </c>
      <c r="D27" s="55">
        <v>507</v>
      </c>
      <c r="E27" s="56">
        <v>0.7350283</v>
      </c>
      <c r="F27" s="124">
        <v>0.7350283</v>
      </c>
      <c r="G27" s="58" t="s">
        <v>1</v>
      </c>
      <c r="H27" s="54">
        <v>5</v>
      </c>
      <c r="J27" s="124">
        <v>0.7350283</v>
      </c>
      <c r="K27" s="62">
        <v>80</v>
      </c>
      <c r="L27" s="177">
        <f t="shared" si="0"/>
        <v>58.802263999999994</v>
      </c>
    </row>
    <row r="28" spans="1:12" s="51" customFormat="1" ht="21.75" customHeight="1">
      <c r="A28" s="128"/>
      <c r="B28" s="54"/>
      <c r="C28" s="54">
        <v>212</v>
      </c>
      <c r="D28" s="55">
        <v>5</v>
      </c>
      <c r="E28" s="54">
        <v>3.099</v>
      </c>
      <c r="F28" s="129">
        <v>3.099</v>
      </c>
      <c r="G28" s="58" t="s">
        <v>1</v>
      </c>
      <c r="H28" s="54">
        <v>5</v>
      </c>
      <c r="J28" s="129">
        <v>3.099</v>
      </c>
      <c r="K28" s="62">
        <v>80</v>
      </c>
      <c r="L28" s="177">
        <f t="shared" si="0"/>
        <v>247.92000000000002</v>
      </c>
    </row>
    <row r="29" spans="1:12" s="51" customFormat="1" ht="20.25" customHeight="1">
      <c r="A29" s="128"/>
      <c r="B29" s="54"/>
      <c r="C29" s="54">
        <v>184</v>
      </c>
      <c r="D29" s="55">
        <v>98</v>
      </c>
      <c r="E29" s="56">
        <v>5.414</v>
      </c>
      <c r="F29" s="124">
        <v>5.414</v>
      </c>
      <c r="G29" s="125" t="s">
        <v>39</v>
      </c>
      <c r="H29" s="126">
        <v>2</v>
      </c>
      <c r="J29" s="124">
        <v>5.414</v>
      </c>
      <c r="K29" s="62">
        <v>50</v>
      </c>
      <c r="L29" s="177">
        <f t="shared" si="0"/>
        <v>270.7</v>
      </c>
    </row>
    <row r="30" spans="1:12" s="51" customFormat="1" ht="18.75" customHeight="1">
      <c r="A30" s="128"/>
      <c r="B30" s="54"/>
      <c r="C30" s="54">
        <v>184</v>
      </c>
      <c r="D30" s="55">
        <v>100</v>
      </c>
      <c r="E30" s="56">
        <v>1.809</v>
      </c>
      <c r="F30" s="124">
        <v>1.809</v>
      </c>
      <c r="G30" s="54" t="s">
        <v>1</v>
      </c>
      <c r="H30" s="54">
        <v>4</v>
      </c>
      <c r="J30" s="124">
        <v>1.809</v>
      </c>
      <c r="K30" s="62">
        <v>80</v>
      </c>
      <c r="L30" s="177">
        <f t="shared" si="0"/>
        <v>144.72</v>
      </c>
    </row>
    <row r="31" spans="1:12" s="51" customFormat="1" ht="20.25" customHeight="1">
      <c r="A31" s="128"/>
      <c r="B31" s="54"/>
      <c r="C31" s="54">
        <v>184</v>
      </c>
      <c r="D31" s="55">
        <v>101</v>
      </c>
      <c r="E31" s="56">
        <v>1.457</v>
      </c>
      <c r="F31" s="124">
        <v>1.457</v>
      </c>
      <c r="G31" s="54" t="s">
        <v>1</v>
      </c>
      <c r="H31" s="54">
        <v>4</v>
      </c>
      <c r="J31" s="124">
        <v>1.457</v>
      </c>
      <c r="K31" s="62">
        <v>80</v>
      </c>
      <c r="L31" s="177">
        <f t="shared" si="0"/>
        <v>116.56</v>
      </c>
    </row>
    <row r="32" spans="1:12" s="51" customFormat="1" ht="18.75" customHeight="1">
      <c r="A32" s="128"/>
      <c r="B32" s="54"/>
      <c r="C32" s="54">
        <v>184</v>
      </c>
      <c r="D32" s="55">
        <v>102</v>
      </c>
      <c r="E32" s="56">
        <v>0.102</v>
      </c>
      <c r="F32" s="124">
        <v>0.102</v>
      </c>
      <c r="G32" s="54" t="s">
        <v>1</v>
      </c>
      <c r="H32" s="54">
        <v>4</v>
      </c>
      <c r="J32" s="124">
        <v>0.102</v>
      </c>
      <c r="K32" s="62">
        <v>80</v>
      </c>
      <c r="L32" s="177">
        <f t="shared" si="0"/>
        <v>8.16</v>
      </c>
    </row>
    <row r="33" spans="1:12" s="51" customFormat="1" ht="18.75" customHeight="1" thickBot="1">
      <c r="A33" s="128"/>
      <c r="B33" s="54"/>
      <c r="C33" s="92">
        <v>184</v>
      </c>
      <c r="D33" s="77">
        <v>103</v>
      </c>
      <c r="E33" s="78">
        <v>1.136</v>
      </c>
      <c r="F33" s="79">
        <v>1.136</v>
      </c>
      <c r="G33" s="92" t="s">
        <v>40</v>
      </c>
      <c r="H33" s="92">
        <v>4</v>
      </c>
      <c r="J33" s="79">
        <v>1.136</v>
      </c>
      <c r="K33" s="62">
        <v>70</v>
      </c>
      <c r="L33" s="177">
        <f t="shared" si="0"/>
        <v>79.52</v>
      </c>
    </row>
    <row r="34" spans="1:12" s="51" customFormat="1" ht="24" customHeight="1" thickBot="1">
      <c r="A34" s="130"/>
      <c r="B34" s="92"/>
      <c r="C34" s="92"/>
      <c r="D34" s="77"/>
      <c r="E34" s="78"/>
      <c r="F34" s="79"/>
      <c r="G34" s="92"/>
      <c r="H34" s="92"/>
      <c r="I34" s="79"/>
      <c r="J34" s="82">
        <f>SUM(F17:F34)</f>
        <v>34.390628299999996</v>
      </c>
      <c r="K34" s="83"/>
      <c r="L34" s="178">
        <f>SUM(L17:L33)</f>
        <v>2325.6152639999996</v>
      </c>
    </row>
    <row r="35" spans="1:12" ht="18.75" customHeight="1">
      <c r="A35" s="131"/>
      <c r="B35" s="131"/>
      <c r="C35" s="131"/>
      <c r="D35" s="132"/>
      <c r="E35" s="133"/>
      <c r="F35" s="133"/>
      <c r="G35" s="132"/>
      <c r="H35" s="131"/>
      <c r="I35" s="131"/>
      <c r="J35" s="134"/>
      <c r="K35" s="66"/>
      <c r="L35" s="180"/>
    </row>
    <row r="36" spans="1:12" ht="18.75" customHeight="1">
      <c r="A36" s="85"/>
      <c r="B36" s="85"/>
      <c r="C36" s="85"/>
      <c r="D36" s="55"/>
      <c r="E36" s="140"/>
      <c r="F36" s="140"/>
      <c r="G36" s="55"/>
      <c r="H36" s="85"/>
      <c r="I36" s="85"/>
      <c r="J36" s="141"/>
      <c r="K36" s="138"/>
      <c r="L36" s="135"/>
    </row>
    <row r="37" spans="1:12" ht="18.75" customHeight="1">
      <c r="A37" s="85"/>
      <c r="B37" s="85"/>
      <c r="C37" s="85"/>
      <c r="D37" s="55"/>
      <c r="E37" s="140"/>
      <c r="F37" s="140"/>
      <c r="G37" s="55"/>
      <c r="H37" s="85"/>
      <c r="I37" s="85"/>
      <c r="J37" s="141"/>
      <c r="K37" s="138"/>
      <c r="L37" s="135"/>
    </row>
    <row r="38" spans="1:12" ht="18.75" customHeight="1">
      <c r="A38" s="85"/>
      <c r="B38" s="85"/>
      <c r="C38" s="85"/>
      <c r="D38" s="85"/>
      <c r="E38" s="85"/>
      <c r="F38" s="141"/>
      <c r="G38" s="85"/>
      <c r="H38" s="85"/>
      <c r="I38" s="85"/>
      <c r="J38" s="141"/>
      <c r="K38" s="138"/>
      <c r="L38" s="135"/>
    </row>
    <row r="39" spans="1:12" ht="18.75" customHeight="1">
      <c r="A39" s="85"/>
      <c r="B39" s="85"/>
      <c r="C39" s="85"/>
      <c r="D39" s="85"/>
      <c r="E39" s="85"/>
      <c r="F39" s="141"/>
      <c r="G39" s="85"/>
      <c r="H39" s="85"/>
      <c r="I39" s="85"/>
      <c r="J39" s="141"/>
      <c r="K39" s="138"/>
      <c r="L39" s="135"/>
    </row>
    <row r="40" ht="12.75">
      <c r="L40" s="138"/>
    </row>
    <row r="41" spans="4:12" ht="20.25" customHeight="1">
      <c r="D41" s="85"/>
      <c r="E41" s="143"/>
      <c r="F41" s="89"/>
      <c r="G41" s="85"/>
      <c r="H41" s="85"/>
      <c r="J41" s="141"/>
      <c r="K41" s="138"/>
      <c r="L41" s="135"/>
    </row>
    <row r="42" spans="5:12" ht="12.75">
      <c r="E42" s="85"/>
      <c r="F42" s="141"/>
      <c r="G42" s="85"/>
      <c r="H42" s="85"/>
      <c r="K42" s="138"/>
      <c r="L42" s="138"/>
    </row>
    <row r="43" spans="5:12" ht="12.75">
      <c r="E43" s="85"/>
      <c r="F43" s="141"/>
      <c r="G43" s="85"/>
      <c r="H43" s="85"/>
      <c r="L43" s="138"/>
    </row>
    <row r="44" spans="5:12" ht="12.75">
      <c r="E44" s="85"/>
      <c r="F44" s="141"/>
      <c r="G44" s="85"/>
      <c r="H44" s="85"/>
      <c r="L44" s="138"/>
    </row>
    <row r="45" spans="5:12" ht="12.75">
      <c r="E45" s="148"/>
      <c r="F45" s="150"/>
      <c r="G45" s="148"/>
      <c r="H45" s="85"/>
      <c r="L45" s="138"/>
    </row>
    <row r="46" spans="5:12" ht="12.75">
      <c r="E46" s="148"/>
      <c r="F46" s="150"/>
      <c r="G46" s="148"/>
      <c r="H46" s="85"/>
      <c r="I46" s="151"/>
      <c r="L46" s="138"/>
    </row>
    <row r="47" spans="5:12" ht="12.75">
      <c r="E47" s="148"/>
      <c r="F47" s="150"/>
      <c r="G47" s="148"/>
      <c r="H47" s="85"/>
      <c r="L47" s="138"/>
    </row>
    <row r="48" spans="5:9" ht="12.75">
      <c r="E48" s="148"/>
      <c r="F48" s="150"/>
      <c r="G48" s="148"/>
      <c r="H48" s="85"/>
      <c r="I48" s="151"/>
    </row>
    <row r="49" spans="5:8" ht="12.75">
      <c r="E49" s="85"/>
      <c r="F49" s="141"/>
      <c r="G49" s="152"/>
      <c r="H49" s="85"/>
    </row>
    <row r="50" spans="5:8" ht="12.75">
      <c r="E50" s="85"/>
      <c r="F50" s="141"/>
      <c r="G50" s="152"/>
      <c r="H50" s="85"/>
    </row>
    <row r="56" spans="2:9" ht="12.75">
      <c r="B56" s="4"/>
      <c r="C56" s="153"/>
      <c r="D56" s="153"/>
      <c r="E56" s="153"/>
      <c r="F56" s="154"/>
      <c r="G56" s="153"/>
      <c r="H56" s="4"/>
      <c r="I56" s="4"/>
    </row>
    <row r="57" spans="2:9" ht="21" customHeight="1">
      <c r="B57" s="4"/>
      <c r="C57" s="153"/>
      <c r="D57" s="153"/>
      <c r="E57" s="153"/>
      <c r="F57" s="154"/>
      <c r="G57" s="153"/>
      <c r="H57" s="4"/>
      <c r="I57" s="4"/>
    </row>
    <row r="58" spans="2:9" ht="12.75">
      <c r="B58" s="4"/>
      <c r="C58" s="153"/>
      <c r="D58" s="153"/>
      <c r="E58" s="153"/>
      <c r="F58" s="154"/>
      <c r="G58" s="153"/>
      <c r="H58" s="4"/>
      <c r="I58" s="4"/>
    </row>
    <row r="59" spans="2:9" ht="12.75">
      <c r="B59" s="4"/>
      <c r="C59" s="153"/>
      <c r="D59" s="153"/>
      <c r="E59" s="153"/>
      <c r="F59" s="154"/>
      <c r="G59" s="153"/>
      <c r="H59" s="4"/>
      <c r="I59" s="4"/>
    </row>
    <row r="60" spans="2:9" ht="12.75">
      <c r="B60" s="4"/>
      <c r="C60" s="153"/>
      <c r="D60" s="153"/>
      <c r="E60" s="153"/>
      <c r="F60" s="154"/>
      <c r="G60" s="153"/>
      <c r="H60" s="4"/>
      <c r="I60" s="4"/>
    </row>
    <row r="61" spans="2:9" ht="12.75">
      <c r="B61" s="4"/>
      <c r="C61" s="153"/>
      <c r="D61" s="153"/>
      <c r="E61" s="153"/>
      <c r="F61" s="154"/>
      <c r="G61" s="153"/>
      <c r="H61" s="4"/>
      <c r="I61" s="4"/>
    </row>
    <row r="62" spans="2:9" ht="12.75">
      <c r="B62" s="4"/>
      <c r="C62" s="153"/>
      <c r="D62" s="153"/>
      <c r="E62" s="153"/>
      <c r="F62" s="154"/>
      <c r="G62" s="153"/>
      <c r="H62" s="4"/>
      <c r="I62" s="4"/>
    </row>
    <row r="63" spans="2:9" ht="12.75">
      <c r="B63" s="4"/>
      <c r="C63" s="153"/>
      <c r="D63" s="153"/>
      <c r="E63" s="153"/>
      <c r="F63" s="154"/>
      <c r="G63" s="153"/>
      <c r="H63" s="4"/>
      <c r="I63" s="4"/>
    </row>
    <row r="70" ht="12.75">
      <c r="C70" s="157"/>
    </row>
  </sheetData>
  <mergeCells count="1">
    <mergeCell ref="A1:L1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0"/>
  <sheetViews>
    <sheetView zoomScale="75" zoomScaleNormal="75" workbookViewId="0" topLeftCell="A24">
      <selection activeCell="I37" sqref="I37"/>
    </sheetView>
  </sheetViews>
  <sheetFormatPr defaultColWidth="9.140625" defaultRowHeight="12.75"/>
  <cols>
    <col min="1" max="1" width="9.140625" style="6" customWidth="1"/>
    <col min="2" max="2" width="28.00390625" style="7" customWidth="1"/>
    <col min="3" max="3" width="11.00390625" style="7" customWidth="1"/>
    <col min="4" max="4" width="12.140625" style="7" customWidth="1"/>
    <col min="5" max="5" width="11.8515625" style="7" customWidth="1"/>
    <col min="6" max="6" width="11.8515625" style="9" customWidth="1"/>
    <col min="7" max="7" width="15.8515625" style="7" customWidth="1"/>
    <col min="8" max="8" width="7.28125" style="7" customWidth="1"/>
    <col min="9" max="9" width="19.8515625" style="7" customWidth="1"/>
    <col min="10" max="10" width="11.421875" style="9" customWidth="1"/>
    <col min="11" max="11" width="13.00390625" style="4" customWidth="1"/>
    <col min="12" max="12" width="13.8515625" style="4" customWidth="1"/>
    <col min="13" max="13" width="12.421875" style="5" customWidth="1"/>
    <col min="14" max="14" width="14.421875" style="6" customWidth="1"/>
    <col min="15" max="15" width="18.00390625" style="4" customWidth="1"/>
    <col min="16" max="16" width="16.57421875" style="7" customWidth="1"/>
    <col min="17" max="17" width="27.421875" style="7" customWidth="1"/>
    <col min="18" max="16384" width="9.140625" style="6" customWidth="1"/>
  </cols>
  <sheetData>
    <row r="2" spans="1:11" ht="23.25" customHeight="1">
      <c r="A2" s="1"/>
      <c r="B2" s="2"/>
      <c r="C2" s="2"/>
      <c r="D2" s="2"/>
      <c r="E2" s="2"/>
      <c r="F2" s="3"/>
      <c r="G2" s="2"/>
      <c r="H2" s="2"/>
      <c r="I2" s="181" t="s">
        <v>23</v>
      </c>
      <c r="J2" s="183"/>
      <c r="K2" s="183"/>
    </row>
    <row r="3" ht="22.5" customHeight="1">
      <c r="A3" s="8" t="s">
        <v>46</v>
      </c>
    </row>
    <row r="4" ht="13.5" thickBot="1"/>
    <row r="5" spans="1:17" s="21" customFormat="1" ht="71.25" customHeight="1" thickBot="1">
      <c r="A5" s="10" t="s">
        <v>16</v>
      </c>
      <c r="B5" s="11" t="s">
        <v>2</v>
      </c>
      <c r="C5" s="11" t="s">
        <v>17</v>
      </c>
      <c r="D5" s="12" t="s">
        <v>18</v>
      </c>
      <c r="E5" s="11" t="s">
        <v>19</v>
      </c>
      <c r="F5" s="13" t="s">
        <v>20</v>
      </c>
      <c r="G5" s="14" t="s">
        <v>44</v>
      </c>
      <c r="H5" s="11" t="s">
        <v>0</v>
      </c>
      <c r="I5" s="15" t="s">
        <v>6</v>
      </c>
      <c r="J5" s="16" t="s">
        <v>21</v>
      </c>
      <c r="K5" s="17" t="s">
        <v>22</v>
      </c>
      <c r="L5" s="18" t="s">
        <v>45</v>
      </c>
      <c r="M5" s="17" t="s">
        <v>5</v>
      </c>
      <c r="N5" s="17" t="s">
        <v>4</v>
      </c>
      <c r="O5" s="19" t="s">
        <v>15</v>
      </c>
      <c r="P5" s="18" t="s">
        <v>24</v>
      </c>
      <c r="Q5" s="20" t="s">
        <v>6</v>
      </c>
    </row>
    <row r="6" spans="1:26" s="33" customFormat="1" ht="18.75" customHeight="1" thickBot="1">
      <c r="A6" s="22"/>
      <c r="B6" s="23"/>
      <c r="C6" s="23"/>
      <c r="D6" s="24"/>
      <c r="E6" s="23"/>
      <c r="F6" s="25"/>
      <c r="G6" s="26"/>
      <c r="H6" s="23"/>
      <c r="I6" s="27"/>
      <c r="J6" s="28" t="s">
        <v>8</v>
      </c>
      <c r="K6" s="29" t="s">
        <v>9</v>
      </c>
      <c r="L6" s="29" t="s">
        <v>10</v>
      </c>
      <c r="M6" s="29" t="s">
        <v>11</v>
      </c>
      <c r="N6" s="29" t="s">
        <v>12</v>
      </c>
      <c r="O6" s="30" t="s">
        <v>13</v>
      </c>
      <c r="P6" s="29" t="s">
        <v>14</v>
      </c>
      <c r="Q6" s="31"/>
      <c r="R6" s="32"/>
      <c r="S6" s="32"/>
      <c r="T6" s="32"/>
      <c r="U6" s="32"/>
      <c r="V6" s="32"/>
      <c r="W6" s="32"/>
      <c r="X6" s="32"/>
      <c r="Y6" s="32"/>
      <c r="Z6" s="32"/>
    </row>
    <row r="7" spans="1:17" s="51" customFormat="1" ht="18.75" customHeight="1">
      <c r="A7" s="34">
        <v>1</v>
      </c>
      <c r="B7" s="35" t="s">
        <v>28</v>
      </c>
      <c r="C7" s="36">
        <v>261</v>
      </c>
      <c r="D7" s="37">
        <v>48</v>
      </c>
      <c r="E7" s="38">
        <v>0.7119</v>
      </c>
      <c r="F7" s="39">
        <v>0.7119</v>
      </c>
      <c r="G7" s="40" t="s">
        <v>1</v>
      </c>
      <c r="H7" s="41">
        <v>2</v>
      </c>
      <c r="I7" s="42" t="s">
        <v>25</v>
      </c>
      <c r="J7" s="43"/>
      <c r="K7" s="44"/>
      <c r="L7" s="45"/>
      <c r="M7" s="46"/>
      <c r="N7" s="47"/>
      <c r="O7" s="48"/>
      <c r="P7" s="49"/>
      <c r="Q7" s="50"/>
    </row>
    <row r="8" spans="1:17" s="51" customFormat="1" ht="18.75" customHeight="1">
      <c r="A8" s="52"/>
      <c r="B8" s="53" t="s">
        <v>27</v>
      </c>
      <c r="C8" s="54">
        <v>261</v>
      </c>
      <c r="D8" s="55">
        <v>650</v>
      </c>
      <c r="E8" s="56">
        <v>2.734</v>
      </c>
      <c r="F8" s="57">
        <v>2.734</v>
      </c>
      <c r="G8" s="58" t="s">
        <v>1</v>
      </c>
      <c r="H8" s="59">
        <v>1</v>
      </c>
      <c r="I8" s="60"/>
      <c r="J8" s="61"/>
      <c r="K8" s="62"/>
      <c r="L8" s="63"/>
      <c r="M8" s="64"/>
      <c r="N8" s="65"/>
      <c r="O8" s="66"/>
      <c r="P8" s="67"/>
      <c r="Q8" s="68"/>
    </row>
    <row r="9" spans="1:17" s="51" customFormat="1" ht="31.5" customHeight="1">
      <c r="A9" s="52"/>
      <c r="B9" s="54"/>
      <c r="C9" s="69">
        <v>261</v>
      </c>
      <c r="D9" s="70">
        <v>651</v>
      </c>
      <c r="E9" s="71">
        <v>0.013</v>
      </c>
      <c r="F9" s="72">
        <v>0.013</v>
      </c>
      <c r="G9" s="73" t="s">
        <v>31</v>
      </c>
      <c r="H9" s="74"/>
      <c r="I9" s="75" t="s">
        <v>41</v>
      </c>
      <c r="J9" s="61"/>
      <c r="K9" s="62"/>
      <c r="L9" s="63"/>
      <c r="M9" s="64"/>
      <c r="N9" s="65"/>
      <c r="O9" s="66"/>
      <c r="P9" s="67"/>
      <c r="Q9" s="68"/>
    </row>
    <row r="10" spans="1:17" s="51" customFormat="1" ht="18.75" customHeight="1" thickBot="1">
      <c r="A10" s="158"/>
      <c r="B10" s="54"/>
      <c r="C10" s="76">
        <v>261</v>
      </c>
      <c r="D10" s="77">
        <v>62</v>
      </c>
      <c r="E10" s="78">
        <v>3.29504</v>
      </c>
      <c r="F10" s="79">
        <v>3.29504</v>
      </c>
      <c r="G10" s="76" t="s">
        <v>1</v>
      </c>
      <c r="H10" s="80">
        <v>1</v>
      </c>
      <c r="I10" s="81"/>
      <c r="J10" s="82">
        <f>SUM(F5:F10)</f>
        <v>6.75394</v>
      </c>
      <c r="K10" s="83">
        <v>190</v>
      </c>
      <c r="L10" s="84">
        <f>K10*J10</f>
        <v>1283.2486</v>
      </c>
      <c r="M10" s="64"/>
      <c r="N10" s="65"/>
      <c r="O10" s="66"/>
      <c r="P10" s="67"/>
      <c r="Q10" s="68"/>
    </row>
    <row r="11" spans="1:17" s="51" customFormat="1" ht="18.75" customHeight="1">
      <c r="A11" s="52">
        <v>2</v>
      </c>
      <c r="B11" s="35" t="s">
        <v>28</v>
      </c>
      <c r="C11" s="54">
        <v>261</v>
      </c>
      <c r="D11" s="85">
        <v>238</v>
      </c>
      <c r="E11" s="54">
        <v>4.226</v>
      </c>
      <c r="F11" s="86">
        <v>4.226</v>
      </c>
      <c r="G11" s="69" t="s">
        <v>32</v>
      </c>
      <c r="H11" s="87"/>
      <c r="I11" s="88" t="s">
        <v>26</v>
      </c>
      <c r="J11" s="61"/>
      <c r="K11" s="62"/>
      <c r="L11" s="63"/>
      <c r="M11" s="64"/>
      <c r="N11" s="65"/>
      <c r="O11" s="66"/>
      <c r="P11" s="67"/>
      <c r="Q11" s="68"/>
    </row>
    <row r="12" spans="1:17" s="51" customFormat="1" ht="18.75" customHeight="1">
      <c r="A12" s="52"/>
      <c r="B12" s="53" t="s">
        <v>27</v>
      </c>
      <c r="C12" s="54"/>
      <c r="D12" s="85"/>
      <c r="E12" s="54"/>
      <c r="F12" s="89"/>
      <c r="G12" s="69"/>
      <c r="H12" s="87"/>
      <c r="I12" s="90"/>
      <c r="J12" s="61"/>
      <c r="K12" s="62"/>
      <c r="L12" s="63"/>
      <c r="M12" s="64"/>
      <c r="N12" s="65"/>
      <c r="O12" s="66"/>
      <c r="P12" s="67"/>
      <c r="Q12" s="68"/>
    </row>
    <row r="13" spans="1:17" s="51" customFormat="1" ht="18.75" customHeight="1" thickBot="1">
      <c r="A13" s="91"/>
      <c r="B13" s="92"/>
      <c r="C13" s="92"/>
      <c r="D13" s="93"/>
      <c r="E13" s="92"/>
      <c r="F13" s="94"/>
      <c r="G13" s="92"/>
      <c r="H13" s="92"/>
      <c r="I13" s="93"/>
      <c r="J13" s="82">
        <f>SUM(F11:F13)</f>
        <v>4.226</v>
      </c>
      <c r="K13" s="83">
        <v>190</v>
      </c>
      <c r="L13" s="95">
        <f>K13*J13</f>
        <v>802.9399999999999</v>
      </c>
      <c r="M13" s="96"/>
      <c r="N13" s="97"/>
      <c r="O13" s="98"/>
      <c r="P13" s="99"/>
      <c r="Q13" s="100"/>
    </row>
    <row r="14" spans="1:17" s="51" customFormat="1" ht="18.75" customHeight="1">
      <c r="A14" s="34">
        <v>3</v>
      </c>
      <c r="B14" s="35" t="s">
        <v>42</v>
      </c>
      <c r="C14" s="36">
        <v>291</v>
      </c>
      <c r="D14" s="101">
        <v>263</v>
      </c>
      <c r="E14" s="36">
        <v>4.2642</v>
      </c>
      <c r="F14" s="102">
        <v>4.2642</v>
      </c>
      <c r="G14" s="103" t="s">
        <v>1</v>
      </c>
      <c r="H14" s="103">
        <v>3</v>
      </c>
      <c r="I14" s="104"/>
      <c r="J14" s="43"/>
      <c r="K14" s="44"/>
      <c r="L14" s="45"/>
      <c r="M14" s="46"/>
      <c r="N14" s="47"/>
      <c r="O14" s="48"/>
      <c r="P14" s="49"/>
      <c r="Q14" s="68"/>
    </row>
    <row r="15" spans="1:17" s="51" customFormat="1" ht="18.75" customHeight="1" thickBot="1">
      <c r="A15" s="52"/>
      <c r="B15" s="53" t="s">
        <v>43</v>
      </c>
      <c r="C15" s="54"/>
      <c r="D15" s="85"/>
      <c r="E15" s="54"/>
      <c r="F15" s="89"/>
      <c r="G15" s="54"/>
      <c r="H15" s="54"/>
      <c r="I15" s="85"/>
      <c r="J15" s="105">
        <f>SUM(F14:F15)</f>
        <v>4.2642</v>
      </c>
      <c r="K15" s="106">
        <v>190</v>
      </c>
      <c r="L15" s="107">
        <f>K15*J15</f>
        <v>810.198</v>
      </c>
      <c r="M15" s="108">
        <v>1</v>
      </c>
      <c r="N15" s="109">
        <f>294.08*M15</f>
        <v>294.08</v>
      </c>
      <c r="O15" s="110">
        <f>N15*0.4</f>
        <v>117.632</v>
      </c>
      <c r="P15" s="111">
        <f>O15+L15</f>
        <v>927.8299999999999</v>
      </c>
      <c r="Q15" s="112" t="s">
        <v>3</v>
      </c>
    </row>
    <row r="16" spans="1:17" s="51" customFormat="1" ht="18.75" customHeight="1">
      <c r="A16" s="34">
        <v>4</v>
      </c>
      <c r="B16" s="35" t="s">
        <v>29</v>
      </c>
      <c r="C16" s="36">
        <v>190</v>
      </c>
      <c r="D16" s="101">
        <v>26</v>
      </c>
      <c r="E16" s="36">
        <v>3.048</v>
      </c>
      <c r="F16" s="113">
        <v>1.12</v>
      </c>
      <c r="G16" s="103" t="s">
        <v>1</v>
      </c>
      <c r="H16" s="103">
        <v>1</v>
      </c>
      <c r="I16" s="104"/>
      <c r="J16" s="43"/>
      <c r="K16" s="44"/>
      <c r="L16" s="45"/>
      <c r="M16" s="46"/>
      <c r="N16" s="47"/>
      <c r="O16" s="48"/>
      <c r="P16" s="49"/>
      <c r="Q16" s="50"/>
    </row>
    <row r="17" spans="1:17" s="51" customFormat="1" ht="18.75" customHeight="1" thickBot="1">
      <c r="A17" s="91"/>
      <c r="B17" s="53" t="s">
        <v>30</v>
      </c>
      <c r="C17" s="92"/>
      <c r="D17" s="93"/>
      <c r="E17" s="92"/>
      <c r="F17" s="94"/>
      <c r="G17" s="92"/>
      <c r="H17" s="92"/>
      <c r="I17" s="93"/>
      <c r="J17" s="82">
        <f>SUM(F16:F17)</f>
        <v>1.12</v>
      </c>
      <c r="K17" s="83">
        <v>190</v>
      </c>
      <c r="L17" s="84">
        <f>K17*J17</f>
        <v>212.8</v>
      </c>
      <c r="M17" s="96"/>
      <c r="N17" s="114"/>
      <c r="O17" s="98"/>
      <c r="P17" s="99"/>
      <c r="Q17" s="115" t="s">
        <v>3</v>
      </c>
    </row>
    <row r="18" spans="1:17" s="51" customFormat="1" ht="36.75" customHeight="1">
      <c r="A18" s="116">
        <v>5</v>
      </c>
      <c r="B18" s="117" t="s">
        <v>33</v>
      </c>
      <c r="C18" s="36">
        <v>211</v>
      </c>
      <c r="D18" s="101">
        <v>512</v>
      </c>
      <c r="E18" s="36">
        <v>7.6066</v>
      </c>
      <c r="F18" s="118">
        <v>7.6066</v>
      </c>
      <c r="G18" s="36" t="s">
        <v>1</v>
      </c>
      <c r="H18" s="36">
        <v>5</v>
      </c>
      <c r="I18" s="101"/>
      <c r="J18" s="43"/>
      <c r="K18" s="44"/>
      <c r="L18" s="45"/>
      <c r="M18" s="46"/>
      <c r="N18" s="119"/>
      <c r="O18" s="48"/>
      <c r="P18" s="49"/>
      <c r="Q18" s="50"/>
    </row>
    <row r="19" spans="1:17" s="51" customFormat="1" ht="33.75" customHeight="1">
      <c r="A19" s="120"/>
      <c r="B19" s="121" t="s">
        <v>34</v>
      </c>
      <c r="C19" s="54">
        <v>211</v>
      </c>
      <c r="D19" s="122">
        <v>16</v>
      </c>
      <c r="E19" s="123">
        <v>0.266</v>
      </c>
      <c r="F19" s="124">
        <v>0.266</v>
      </c>
      <c r="G19" s="125" t="s">
        <v>52</v>
      </c>
      <c r="H19" s="126" t="s">
        <v>47</v>
      </c>
      <c r="I19" s="85"/>
      <c r="J19" s="61"/>
      <c r="K19" s="62"/>
      <c r="L19" s="63"/>
      <c r="M19" s="64"/>
      <c r="N19" s="127"/>
      <c r="O19" s="66"/>
      <c r="P19" s="67"/>
      <c r="Q19" s="68"/>
    </row>
    <row r="20" spans="1:17" s="51" customFormat="1" ht="18.75" customHeight="1">
      <c r="A20" s="128"/>
      <c r="B20" s="54"/>
      <c r="C20" s="54">
        <v>211</v>
      </c>
      <c r="D20" s="55">
        <v>504</v>
      </c>
      <c r="E20" s="56">
        <v>0.261</v>
      </c>
      <c r="F20" s="124">
        <v>0.261</v>
      </c>
      <c r="G20" s="54" t="s">
        <v>1</v>
      </c>
      <c r="H20" s="54">
        <v>4</v>
      </c>
      <c r="I20" s="85"/>
      <c r="J20" s="61"/>
      <c r="K20" s="62"/>
      <c r="L20" s="63"/>
      <c r="M20" s="64"/>
      <c r="N20" s="127"/>
      <c r="O20" s="66"/>
      <c r="P20" s="67"/>
      <c r="Q20" s="68"/>
    </row>
    <row r="21" spans="1:17" s="51" customFormat="1" ht="18.75" customHeight="1">
      <c r="A21" s="128"/>
      <c r="B21" s="54"/>
      <c r="C21" s="54">
        <v>211</v>
      </c>
      <c r="D21" s="55">
        <v>505</v>
      </c>
      <c r="E21" s="56">
        <v>0.018</v>
      </c>
      <c r="F21" s="124">
        <v>0.018</v>
      </c>
      <c r="G21" s="54" t="s">
        <v>1</v>
      </c>
      <c r="H21" s="54">
        <v>4</v>
      </c>
      <c r="I21" s="85"/>
      <c r="J21" s="61"/>
      <c r="K21" s="62"/>
      <c r="L21" s="63"/>
      <c r="M21" s="64"/>
      <c r="N21" s="127"/>
      <c r="O21" s="66"/>
      <c r="P21" s="67"/>
      <c r="Q21" s="68"/>
    </row>
    <row r="22" spans="1:17" s="51" customFormat="1" ht="36" customHeight="1">
      <c r="A22" s="128"/>
      <c r="B22" s="54"/>
      <c r="C22" s="54">
        <v>211</v>
      </c>
      <c r="D22" s="70">
        <v>69</v>
      </c>
      <c r="E22" s="123">
        <v>5.86</v>
      </c>
      <c r="F22" s="124">
        <v>5.86</v>
      </c>
      <c r="G22" s="125" t="s">
        <v>35</v>
      </c>
      <c r="H22" s="126" t="s">
        <v>48</v>
      </c>
      <c r="I22" s="85"/>
      <c r="J22" s="61"/>
      <c r="K22" s="62"/>
      <c r="L22" s="63"/>
      <c r="M22" s="64"/>
      <c r="N22" s="127"/>
      <c r="O22" s="66"/>
      <c r="P22" s="67"/>
      <c r="Q22" s="68"/>
    </row>
    <row r="23" spans="1:17" s="51" customFormat="1" ht="18.75" customHeight="1">
      <c r="A23" s="128"/>
      <c r="B23" s="54"/>
      <c r="C23" s="54">
        <v>211</v>
      </c>
      <c r="D23" s="70">
        <v>70</v>
      </c>
      <c r="E23" s="123">
        <v>0.193</v>
      </c>
      <c r="F23" s="124">
        <v>0.193</v>
      </c>
      <c r="G23" s="58" t="s">
        <v>7</v>
      </c>
      <c r="H23" s="54">
        <v>1</v>
      </c>
      <c r="I23" s="85"/>
      <c r="J23" s="61"/>
      <c r="K23" s="62"/>
      <c r="L23" s="63"/>
      <c r="M23" s="64"/>
      <c r="N23" s="127"/>
      <c r="O23" s="66"/>
      <c r="P23" s="67"/>
      <c r="Q23" s="68"/>
    </row>
    <row r="24" spans="1:17" s="51" customFormat="1" ht="28.5" customHeight="1">
      <c r="A24" s="128"/>
      <c r="B24" s="54"/>
      <c r="C24" s="54">
        <v>211</v>
      </c>
      <c r="D24" s="70">
        <v>71</v>
      </c>
      <c r="E24" s="123">
        <v>0.273</v>
      </c>
      <c r="F24" s="124">
        <v>0.273</v>
      </c>
      <c r="G24" s="125" t="s">
        <v>36</v>
      </c>
      <c r="H24" s="126" t="s">
        <v>49</v>
      </c>
      <c r="I24" s="85"/>
      <c r="J24" s="61"/>
      <c r="K24" s="62"/>
      <c r="L24" s="63"/>
      <c r="M24" s="64"/>
      <c r="N24" s="127"/>
      <c r="O24" s="66"/>
      <c r="P24" s="67"/>
      <c r="Q24" s="68"/>
    </row>
    <row r="25" spans="1:17" s="51" customFormat="1" ht="27" customHeight="1">
      <c r="A25" s="128"/>
      <c r="B25" s="54"/>
      <c r="C25" s="54">
        <v>211</v>
      </c>
      <c r="D25" s="55">
        <v>72</v>
      </c>
      <c r="E25" s="56">
        <v>0.155</v>
      </c>
      <c r="F25" s="124">
        <v>0.155</v>
      </c>
      <c r="G25" s="125" t="s">
        <v>37</v>
      </c>
      <c r="H25" s="126" t="s">
        <v>50</v>
      </c>
      <c r="I25" s="85"/>
      <c r="J25" s="61"/>
      <c r="K25" s="62"/>
      <c r="L25" s="63"/>
      <c r="M25" s="64"/>
      <c r="N25" s="127"/>
      <c r="O25" s="66"/>
      <c r="P25" s="67"/>
      <c r="Q25" s="68"/>
    </row>
    <row r="26" spans="1:17" s="51" customFormat="1" ht="28.5" customHeight="1">
      <c r="A26" s="128"/>
      <c r="B26" s="54"/>
      <c r="C26" s="54">
        <v>211</v>
      </c>
      <c r="D26" s="55">
        <v>73</v>
      </c>
      <c r="E26" s="56">
        <v>5.081</v>
      </c>
      <c r="F26" s="124">
        <v>5.081</v>
      </c>
      <c r="G26" s="125" t="s">
        <v>38</v>
      </c>
      <c r="H26" s="126" t="s">
        <v>51</v>
      </c>
      <c r="I26" s="85"/>
      <c r="J26" s="61"/>
      <c r="K26" s="62"/>
      <c r="L26" s="63"/>
      <c r="M26" s="64"/>
      <c r="N26" s="127"/>
      <c r="O26" s="66"/>
      <c r="P26" s="67"/>
      <c r="Q26" s="68"/>
    </row>
    <row r="27" spans="1:17" s="51" customFormat="1" ht="28.5" customHeight="1">
      <c r="A27" s="128"/>
      <c r="B27" s="54"/>
      <c r="C27" s="54">
        <v>211</v>
      </c>
      <c r="D27" s="55">
        <v>506</v>
      </c>
      <c r="E27" s="56">
        <v>0.925</v>
      </c>
      <c r="F27" s="124">
        <v>0.925</v>
      </c>
      <c r="G27" s="58" t="s">
        <v>1</v>
      </c>
      <c r="H27" s="54">
        <v>5</v>
      </c>
      <c r="I27" s="85"/>
      <c r="J27" s="61"/>
      <c r="K27" s="62"/>
      <c r="L27" s="63"/>
      <c r="M27" s="64"/>
      <c r="N27" s="127"/>
      <c r="O27" s="66"/>
      <c r="P27" s="67"/>
      <c r="Q27" s="68"/>
    </row>
    <row r="28" spans="1:17" s="51" customFormat="1" ht="28.5" customHeight="1">
      <c r="A28" s="128"/>
      <c r="B28" s="54"/>
      <c r="C28" s="54">
        <v>211</v>
      </c>
      <c r="D28" s="55">
        <v>507</v>
      </c>
      <c r="E28" s="56">
        <v>0.7350283</v>
      </c>
      <c r="F28" s="124">
        <v>0.7350283</v>
      </c>
      <c r="G28" s="58" t="s">
        <v>1</v>
      </c>
      <c r="H28" s="54">
        <v>5</v>
      </c>
      <c r="I28" s="85"/>
      <c r="J28" s="61"/>
      <c r="K28" s="62"/>
      <c r="L28" s="63"/>
      <c r="M28" s="64"/>
      <c r="N28" s="127"/>
      <c r="O28" s="66"/>
      <c r="P28" s="67"/>
      <c r="Q28" s="68"/>
    </row>
    <row r="29" spans="1:17" s="51" customFormat="1" ht="28.5" customHeight="1">
      <c r="A29" s="128"/>
      <c r="B29" s="54"/>
      <c r="C29" s="54">
        <v>212</v>
      </c>
      <c r="D29" s="55">
        <v>5</v>
      </c>
      <c r="E29" s="54">
        <v>3.099</v>
      </c>
      <c r="F29" s="129">
        <v>3.099</v>
      </c>
      <c r="G29" s="58" t="s">
        <v>1</v>
      </c>
      <c r="H29" s="54">
        <v>5</v>
      </c>
      <c r="I29" s="85"/>
      <c r="J29" s="61"/>
      <c r="K29" s="62"/>
      <c r="L29" s="63"/>
      <c r="M29" s="64"/>
      <c r="N29" s="127"/>
      <c r="O29" s="66"/>
      <c r="P29" s="67"/>
      <c r="Q29" s="68"/>
    </row>
    <row r="30" spans="1:17" s="51" customFormat="1" ht="28.5" customHeight="1">
      <c r="A30" s="128"/>
      <c r="B30" s="54"/>
      <c r="C30" s="54">
        <v>184</v>
      </c>
      <c r="D30" s="55">
        <v>98</v>
      </c>
      <c r="E30" s="56">
        <v>5.414</v>
      </c>
      <c r="F30" s="124">
        <v>5.414</v>
      </c>
      <c r="G30" s="125" t="s">
        <v>39</v>
      </c>
      <c r="H30" s="126">
        <v>2</v>
      </c>
      <c r="I30" s="85"/>
      <c r="J30" s="61"/>
      <c r="K30" s="62"/>
      <c r="L30" s="63"/>
      <c r="M30" s="64"/>
      <c r="N30" s="127"/>
      <c r="O30" s="66"/>
      <c r="P30" s="67"/>
      <c r="Q30" s="68"/>
    </row>
    <row r="31" spans="1:17" s="51" customFormat="1" ht="28.5" customHeight="1">
      <c r="A31" s="128"/>
      <c r="B31" s="54"/>
      <c r="C31" s="54">
        <v>184</v>
      </c>
      <c r="D31" s="55">
        <v>100</v>
      </c>
      <c r="E31" s="56">
        <v>1.809</v>
      </c>
      <c r="F31" s="124">
        <v>1.809</v>
      </c>
      <c r="G31" s="54" t="s">
        <v>1</v>
      </c>
      <c r="H31" s="54">
        <v>4</v>
      </c>
      <c r="I31" s="85"/>
      <c r="J31" s="61"/>
      <c r="K31" s="62"/>
      <c r="L31" s="63"/>
      <c r="M31" s="64"/>
      <c r="N31" s="127"/>
      <c r="O31" s="66"/>
      <c r="P31" s="67"/>
      <c r="Q31" s="68"/>
    </row>
    <row r="32" spans="1:17" s="51" customFormat="1" ht="28.5" customHeight="1">
      <c r="A32" s="128"/>
      <c r="B32" s="54"/>
      <c r="C32" s="54">
        <v>184</v>
      </c>
      <c r="D32" s="55">
        <v>101</v>
      </c>
      <c r="E32" s="56">
        <v>1.457</v>
      </c>
      <c r="F32" s="124">
        <v>1.457</v>
      </c>
      <c r="G32" s="54" t="s">
        <v>1</v>
      </c>
      <c r="H32" s="54">
        <v>4</v>
      </c>
      <c r="I32" s="85"/>
      <c r="J32" s="61"/>
      <c r="K32" s="62"/>
      <c r="L32" s="63"/>
      <c r="M32" s="64"/>
      <c r="N32" s="127"/>
      <c r="O32" s="66"/>
      <c r="P32" s="67"/>
      <c r="Q32" s="68"/>
    </row>
    <row r="33" spans="1:17" s="51" customFormat="1" ht="18.75" customHeight="1">
      <c r="A33" s="128"/>
      <c r="B33" s="54"/>
      <c r="C33" s="54">
        <v>184</v>
      </c>
      <c r="D33" s="55">
        <v>102</v>
      </c>
      <c r="E33" s="56">
        <v>0.102</v>
      </c>
      <c r="F33" s="124">
        <v>0.102</v>
      </c>
      <c r="G33" s="54" t="s">
        <v>1</v>
      </c>
      <c r="H33" s="54">
        <v>4</v>
      </c>
      <c r="I33" s="85"/>
      <c r="J33" s="61"/>
      <c r="K33" s="62"/>
      <c r="L33" s="63"/>
      <c r="M33" s="64"/>
      <c r="N33" s="127"/>
      <c r="O33" s="66"/>
      <c r="P33" s="67"/>
      <c r="Q33" s="68"/>
    </row>
    <row r="34" spans="1:17" s="51" customFormat="1" ht="27" customHeight="1">
      <c r="A34" s="128"/>
      <c r="B34" s="54"/>
      <c r="C34" s="54">
        <v>184</v>
      </c>
      <c r="D34" s="55">
        <v>103</v>
      </c>
      <c r="E34" s="56">
        <v>1.136</v>
      </c>
      <c r="F34" s="124">
        <v>1.136</v>
      </c>
      <c r="G34" s="54" t="s">
        <v>40</v>
      </c>
      <c r="H34" s="54">
        <v>4</v>
      </c>
      <c r="I34" s="85"/>
      <c r="J34" s="61">
        <f>SUM(F18:F34)</f>
        <v>34.390628299999996</v>
      </c>
      <c r="K34" s="62">
        <v>180</v>
      </c>
      <c r="L34" s="63">
        <f>K34*J34</f>
        <v>6190.313093999999</v>
      </c>
      <c r="M34" s="64">
        <v>8</v>
      </c>
      <c r="N34" s="127">
        <f>294.08*M34</f>
        <v>2352.64</v>
      </c>
      <c r="O34" s="66">
        <f>N34*0.4</f>
        <v>941.056</v>
      </c>
      <c r="P34" s="67">
        <f>O34+L34</f>
        <v>7131.369094</v>
      </c>
      <c r="Q34" s="68" t="s">
        <v>3</v>
      </c>
    </row>
    <row r="35" spans="1:17" ht="18.75" customHeight="1">
      <c r="A35" s="131"/>
      <c r="B35" s="131"/>
      <c r="C35" s="131"/>
      <c r="D35" s="132"/>
      <c r="E35" s="133"/>
      <c r="F35" s="133"/>
      <c r="G35" s="132"/>
      <c r="H35" s="131"/>
      <c r="I35" s="131"/>
      <c r="J35" s="134"/>
      <c r="K35" s="66"/>
      <c r="L35" s="135"/>
      <c r="M35" s="136"/>
      <c r="N35" s="137"/>
      <c r="O35" s="138"/>
      <c r="P35" s="139"/>
      <c r="Q35" s="85"/>
    </row>
    <row r="36" spans="1:17" ht="18.75" customHeight="1">
      <c r="A36" s="85"/>
      <c r="B36" s="85"/>
      <c r="C36" s="85"/>
      <c r="D36" s="55"/>
      <c r="E36" s="140"/>
      <c r="F36" s="140"/>
      <c r="G36" s="55"/>
      <c r="H36" s="85"/>
      <c r="I36" s="85"/>
      <c r="J36" s="141"/>
      <c r="K36" s="138"/>
      <c r="L36" s="135"/>
      <c r="M36" s="136"/>
      <c r="N36" s="137"/>
      <c r="O36" s="138"/>
      <c r="P36" s="139"/>
      <c r="Q36" s="85"/>
    </row>
    <row r="37" spans="1:17" ht="18.75" customHeight="1">
      <c r="A37" s="85"/>
      <c r="B37" s="85"/>
      <c r="C37" s="85"/>
      <c r="D37" s="55"/>
      <c r="E37" s="140"/>
      <c r="F37" s="140"/>
      <c r="G37" s="55"/>
      <c r="H37" s="85"/>
      <c r="I37" s="85"/>
      <c r="J37" s="141"/>
      <c r="K37" s="138"/>
      <c r="L37" s="135"/>
      <c r="M37" s="136"/>
      <c r="N37" s="137"/>
      <c r="O37" s="138"/>
      <c r="P37" s="139"/>
      <c r="Q37" s="85"/>
    </row>
    <row r="38" spans="1:17" ht="18.75" customHeight="1">
      <c r="A38" s="85"/>
      <c r="B38" s="85"/>
      <c r="C38" s="85"/>
      <c r="D38" s="85"/>
      <c r="E38" s="85"/>
      <c r="F38" s="141"/>
      <c r="G38" s="85"/>
      <c r="H38" s="85"/>
      <c r="I38" s="85"/>
      <c r="J38" s="141"/>
      <c r="K38" s="138"/>
      <c r="L38" s="135"/>
      <c r="M38" s="136"/>
      <c r="N38" s="137"/>
      <c r="O38" s="138"/>
      <c r="P38" s="139"/>
      <c r="Q38" s="85"/>
    </row>
    <row r="39" spans="1:17" ht="18.75" customHeight="1">
      <c r="A39" s="85"/>
      <c r="B39" s="85"/>
      <c r="C39" s="85"/>
      <c r="D39" s="85"/>
      <c r="E39" s="85"/>
      <c r="F39" s="141"/>
      <c r="G39" s="85"/>
      <c r="H39" s="85"/>
      <c r="I39" s="85"/>
      <c r="J39" s="141"/>
      <c r="K39" s="138"/>
      <c r="L39" s="135"/>
      <c r="M39" s="136"/>
      <c r="N39" s="137"/>
      <c r="O39" s="138"/>
      <c r="P39" s="139"/>
      <c r="Q39" s="85"/>
    </row>
    <row r="40" ht="12.75">
      <c r="P40" s="142"/>
    </row>
    <row r="41" spans="4:17" ht="20.25" customHeight="1">
      <c r="D41" s="85"/>
      <c r="E41" s="143"/>
      <c r="F41" s="89"/>
      <c r="G41" s="85"/>
      <c r="H41" s="85"/>
      <c r="J41" s="141"/>
      <c r="K41" s="138"/>
      <c r="L41" s="135"/>
      <c r="M41" s="144"/>
      <c r="N41" s="135"/>
      <c r="O41" s="138"/>
      <c r="P41" s="145"/>
      <c r="Q41" s="146"/>
    </row>
    <row r="42" spans="5:16" ht="12.75">
      <c r="E42" s="85"/>
      <c r="F42" s="141"/>
      <c r="G42" s="85"/>
      <c r="H42" s="85"/>
      <c r="K42" s="138"/>
      <c r="L42" s="138"/>
      <c r="M42" s="136"/>
      <c r="N42" s="147"/>
      <c r="O42" s="138"/>
      <c r="P42" s="148"/>
    </row>
    <row r="43" spans="5:14" ht="12.75">
      <c r="E43" s="85"/>
      <c r="F43" s="141"/>
      <c r="G43" s="85"/>
      <c r="H43" s="85"/>
      <c r="N43" s="149"/>
    </row>
    <row r="44" spans="5:14" ht="12.75">
      <c r="E44" s="85"/>
      <c r="F44" s="141"/>
      <c r="G44" s="85"/>
      <c r="H44" s="85"/>
      <c r="N44" s="149"/>
    </row>
    <row r="45" spans="5:14" ht="12.75">
      <c r="E45" s="148"/>
      <c r="F45" s="150"/>
      <c r="G45" s="148"/>
      <c r="H45" s="85"/>
      <c r="N45" s="149"/>
    </row>
    <row r="46" spans="5:14" ht="12.75">
      <c r="E46" s="148"/>
      <c r="F46" s="150"/>
      <c r="G46" s="148"/>
      <c r="H46" s="85"/>
      <c r="I46" s="151"/>
      <c r="N46" s="149"/>
    </row>
    <row r="47" spans="5:8" ht="12.75">
      <c r="E47" s="148"/>
      <c r="F47" s="150"/>
      <c r="G47" s="148"/>
      <c r="H47" s="85"/>
    </row>
    <row r="48" spans="5:9" ht="12.75">
      <c r="E48" s="148"/>
      <c r="F48" s="150"/>
      <c r="G48" s="148"/>
      <c r="H48" s="85"/>
      <c r="I48" s="151"/>
    </row>
    <row r="49" spans="5:8" ht="12.75">
      <c r="E49" s="85"/>
      <c r="F49" s="141"/>
      <c r="G49" s="152"/>
      <c r="H49" s="85"/>
    </row>
    <row r="50" spans="5:8" ht="12.75">
      <c r="E50" s="85"/>
      <c r="F50" s="141"/>
      <c r="G50" s="152"/>
      <c r="H50" s="85"/>
    </row>
    <row r="56" spans="2:9" ht="12.75">
      <c r="B56" s="4"/>
      <c r="C56" s="153"/>
      <c r="D56" s="153"/>
      <c r="E56" s="153"/>
      <c r="F56" s="154"/>
      <c r="G56" s="153"/>
      <c r="H56" s="4"/>
      <c r="I56" s="4"/>
    </row>
    <row r="57" spans="2:16" ht="21" customHeight="1">
      <c r="B57" s="4"/>
      <c r="C57" s="153"/>
      <c r="D57" s="153"/>
      <c r="E57" s="153"/>
      <c r="F57" s="154"/>
      <c r="G57" s="153"/>
      <c r="H57" s="4"/>
      <c r="I57" s="4"/>
      <c r="M57" s="155"/>
      <c r="N57" s="156"/>
      <c r="O57" s="135"/>
      <c r="P57" s="145"/>
    </row>
    <row r="58" spans="2:9" ht="12.75">
      <c r="B58" s="4"/>
      <c r="C58" s="153"/>
      <c r="D58" s="153"/>
      <c r="E58" s="153"/>
      <c r="F58" s="154"/>
      <c r="G58" s="153"/>
      <c r="H58" s="4"/>
      <c r="I58" s="4"/>
    </row>
    <row r="59" spans="2:9" ht="12.75">
      <c r="B59" s="4"/>
      <c r="C59" s="153"/>
      <c r="D59" s="153"/>
      <c r="E59" s="153"/>
      <c r="F59" s="154"/>
      <c r="G59" s="153"/>
      <c r="H59" s="4"/>
      <c r="I59" s="4"/>
    </row>
    <row r="60" spans="2:9" ht="12.75">
      <c r="B60" s="4"/>
      <c r="C60" s="153"/>
      <c r="D60" s="153"/>
      <c r="E60" s="153"/>
      <c r="F60" s="154"/>
      <c r="G60" s="153"/>
      <c r="H60" s="4"/>
      <c r="I60" s="4"/>
    </row>
    <row r="61" spans="2:9" ht="12.75">
      <c r="B61" s="4"/>
      <c r="C61" s="153"/>
      <c r="D61" s="153"/>
      <c r="E61" s="153"/>
      <c r="F61" s="154"/>
      <c r="G61" s="153"/>
      <c r="H61" s="4"/>
      <c r="I61" s="4"/>
    </row>
    <row r="62" spans="2:9" ht="12.75">
      <c r="B62" s="4"/>
      <c r="C62" s="153"/>
      <c r="D62" s="153"/>
      <c r="E62" s="153"/>
      <c r="F62" s="154"/>
      <c r="G62" s="153"/>
      <c r="H62" s="4"/>
      <c r="I62" s="4"/>
    </row>
    <row r="63" spans="2:9" ht="12.75">
      <c r="B63" s="4"/>
      <c r="C63" s="153"/>
      <c r="D63" s="153"/>
      <c r="E63" s="153"/>
      <c r="F63" s="154"/>
      <c r="G63" s="153"/>
      <c r="H63" s="4"/>
      <c r="I63" s="4"/>
    </row>
    <row r="70" ht="12.75">
      <c r="C70" s="157"/>
    </row>
  </sheetData>
  <mergeCells count="1">
    <mergeCell ref="I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mpierantozzi</cp:lastModifiedBy>
  <cp:lastPrinted>2014-05-26T07:04:04Z</cp:lastPrinted>
  <dcterms:created xsi:type="dcterms:W3CDTF">2007-08-03T07:15:48Z</dcterms:created>
  <dcterms:modified xsi:type="dcterms:W3CDTF">2014-05-26T07:04:05Z</dcterms:modified>
  <cp:category/>
  <cp:version/>
  <cp:contentType/>
  <cp:contentStatus/>
</cp:coreProperties>
</file>